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급식실\Desktop\"/>
    </mc:Choice>
  </mc:AlternateContent>
  <bookViews>
    <workbookView xWindow="0" yWindow="0" windowWidth="7470" windowHeight="2625"/>
  </bookViews>
  <sheets>
    <sheet name="3분기 집행내역(숭의중)" sheetId="15" r:id="rId1"/>
  </sheets>
  <definedNames>
    <definedName name="_xlnm.Print_Area" localSheetId="0">'3분기 집행내역(숭의중)'!$A$1:$H$40</definedName>
  </definedNames>
  <calcPr calcId="162913"/>
</workbook>
</file>

<file path=xl/calcChain.xml><?xml version="1.0" encoding="utf-8"?>
<calcChain xmlns="http://schemas.openxmlformats.org/spreadsheetml/2006/main">
  <c r="F38" i="15" l="1"/>
  <c r="E38" i="15"/>
  <c r="G37" i="15"/>
  <c r="D38" i="15"/>
  <c r="C38" i="15"/>
  <c r="F20" i="15"/>
  <c r="G12" i="15"/>
  <c r="G10" i="15"/>
  <c r="D12" i="15"/>
  <c r="F12" i="15"/>
  <c r="E20" i="15" l="1"/>
  <c r="D20" i="15" l="1"/>
  <c r="C6" i="15" l="1"/>
  <c r="C20" i="15" l="1"/>
  <c r="G14" i="15"/>
  <c r="G15" i="15"/>
  <c r="G16" i="15"/>
  <c r="G17" i="15"/>
  <c r="G18" i="15"/>
  <c r="G19" i="15"/>
  <c r="C7" i="15"/>
  <c r="G35" i="15" l="1"/>
  <c r="G34" i="15"/>
  <c r="G33" i="15"/>
  <c r="G32" i="15"/>
  <c r="G31" i="15"/>
  <c r="G30" i="15"/>
  <c r="G29" i="15"/>
  <c r="G22" i="15"/>
  <c r="G36" i="15"/>
  <c r="G28" i="15" l="1"/>
  <c r="G27" i="15" l="1"/>
  <c r="G38" i="15" s="1"/>
  <c r="G26" i="15"/>
  <c r="G25" i="15"/>
  <c r="G24" i="15"/>
  <c r="G23" i="15"/>
  <c r="G13" i="15"/>
  <c r="G20" i="15" s="1"/>
  <c r="E12" i="15"/>
  <c r="C12" i="15"/>
  <c r="G8" i="15"/>
  <c r="G7" i="15"/>
  <c r="G6" i="15"/>
  <c r="E39" i="15" l="1"/>
  <c r="F39" i="15"/>
  <c r="C39" i="15"/>
  <c r="C40" i="15"/>
  <c r="D21" i="15"/>
  <c r="E40" i="15"/>
  <c r="F40" i="15"/>
  <c r="D39" i="15"/>
  <c r="F21" i="15"/>
  <c r="C21" i="15"/>
  <c r="E21" i="15"/>
  <c r="D40" i="15"/>
  <c r="G21" i="15" l="1"/>
  <c r="G39" i="15"/>
  <c r="G40" i="15"/>
</calcChain>
</file>

<file path=xl/sharedStrings.xml><?xml version="1.0" encoding="utf-8"?>
<sst xmlns="http://schemas.openxmlformats.org/spreadsheetml/2006/main" count="53" uniqueCount="52">
  <si>
    <t>비고</t>
    <phoneticPr fontId="2" type="noConversion"/>
  </si>
  <si>
    <t>구 분</t>
    <phoneticPr fontId="2" type="noConversion"/>
  </si>
  <si>
    <t>식품비
집행액</t>
    <phoneticPr fontId="2" type="noConversion"/>
  </si>
  <si>
    <t>집행액 합계</t>
    <phoneticPr fontId="2" type="noConversion"/>
  </si>
  <si>
    <t>식품비 소계</t>
    <phoneticPr fontId="2" type="noConversion"/>
  </si>
  <si>
    <t>합계</t>
    <phoneticPr fontId="2" type="noConversion"/>
  </si>
  <si>
    <t>학교급식비</t>
    <phoneticPr fontId="2" type="noConversion"/>
  </si>
  <si>
    <t>1/4분기</t>
    <phoneticPr fontId="2" type="noConversion"/>
  </si>
  <si>
    <t>(3월~5월)</t>
    <phoneticPr fontId="2" type="noConversion"/>
  </si>
  <si>
    <t>2/4분기</t>
    <phoneticPr fontId="2" type="noConversion"/>
  </si>
  <si>
    <t>3/4분기</t>
    <phoneticPr fontId="2" type="noConversion"/>
  </si>
  <si>
    <t>(9월~11월)</t>
    <phoneticPr fontId="2" type="noConversion"/>
  </si>
  <si>
    <t>(6월~8월)</t>
    <phoneticPr fontId="2" type="noConversion"/>
  </si>
  <si>
    <t>4/4분기</t>
    <phoneticPr fontId="2" type="noConversion"/>
  </si>
  <si>
    <t>친환경우수식재료비</t>
    <phoneticPr fontId="2" type="noConversion"/>
  </si>
  <si>
    <t>급식비
수입액</t>
    <phoneticPr fontId="2" type="noConversion"/>
  </si>
  <si>
    <t>(12월~2019년 2월)</t>
    <phoneticPr fontId="2" type="noConversion"/>
  </si>
  <si>
    <t>운영비 소계</t>
    <phoneticPr fontId="2" type="noConversion"/>
  </si>
  <si>
    <t>사용비율(%)</t>
    <phoneticPr fontId="2" type="noConversion"/>
  </si>
  <si>
    <t>수입 소계</t>
    <phoneticPr fontId="2" type="noConversion"/>
  </si>
  <si>
    <t>농산물</t>
    <phoneticPr fontId="2" type="noConversion"/>
  </si>
  <si>
    <t>수산물</t>
    <phoneticPr fontId="2" type="noConversion"/>
  </si>
  <si>
    <t>축산물</t>
    <phoneticPr fontId="2" type="noConversion"/>
  </si>
  <si>
    <t>공산품</t>
    <phoneticPr fontId="2" type="noConversion"/>
  </si>
  <si>
    <t>남구급식지원센터(친환경농산물 및 잡곡)</t>
    <phoneticPr fontId="2" type="noConversion"/>
  </si>
  <si>
    <t>친환경(공동구매)쌀</t>
    <phoneticPr fontId="2" type="noConversion"/>
  </si>
  <si>
    <t>교직원급식비</t>
    <phoneticPr fontId="2" type="noConversion"/>
  </si>
  <si>
    <t>김치류(공동구매)</t>
    <phoneticPr fontId="2" type="noConversion"/>
  </si>
  <si>
    <t>무상의무급식비(식품비+운영비)</t>
    <phoneticPr fontId="2" type="noConversion"/>
  </si>
  <si>
    <t>주방용품</t>
    <phoneticPr fontId="2" type="noConversion"/>
  </si>
  <si>
    <t>주방세제</t>
    <phoneticPr fontId="2" type="noConversion"/>
  </si>
  <si>
    <t>사무용품</t>
    <phoneticPr fontId="2" type="noConversion"/>
  </si>
  <si>
    <t>구급용품</t>
    <phoneticPr fontId="2" type="noConversion"/>
  </si>
  <si>
    <t>방역소독비</t>
    <phoneticPr fontId="2" type="noConversion"/>
  </si>
  <si>
    <t>집기비품수선</t>
    <phoneticPr fontId="2" type="noConversion"/>
  </si>
  <si>
    <t>피복구입비</t>
    <phoneticPr fontId="2" type="noConversion"/>
  </si>
  <si>
    <t>음식물처리비</t>
    <phoneticPr fontId="2" type="noConversion"/>
  </si>
  <si>
    <t>교육경비</t>
    <phoneticPr fontId="2" type="noConversion"/>
  </si>
  <si>
    <t>전기료</t>
    <phoneticPr fontId="2" type="noConversion"/>
  </si>
  <si>
    <t>상하수도요금</t>
    <phoneticPr fontId="2" type="noConversion"/>
  </si>
  <si>
    <t>전화요금</t>
    <phoneticPr fontId="2" type="noConversion"/>
  </si>
  <si>
    <t>가스시설검사료</t>
    <phoneticPr fontId="2" type="noConversion"/>
  </si>
  <si>
    <t xml:space="preserve"> 대체인건비</t>
    <phoneticPr fontId="2" type="noConversion"/>
  </si>
  <si>
    <t>LPG사용료</t>
    <phoneticPr fontId="2" type="noConversion"/>
  </si>
  <si>
    <t>* 추후 결산으로 인해 집행금액이 다소 상이할 수 있습니다.</t>
  </si>
  <si>
    <t>숭의중학교 (단위: 원)</t>
    <phoneticPr fontId="2" type="noConversion"/>
  </si>
  <si>
    <t>LPG연료 지원비</t>
    <phoneticPr fontId="2" type="noConversion"/>
  </si>
  <si>
    <t>2019회계연도 학교급식비 집행 결과 (4/4분기)</t>
    <phoneticPr fontId="2" type="noConversion"/>
  </si>
  <si>
    <t xml:space="preserve">폐식용유 </t>
    <phoneticPr fontId="2" type="noConversion"/>
  </si>
  <si>
    <t xml:space="preserve"> 안전용품구입비</t>
    <phoneticPr fontId="2" type="noConversion"/>
  </si>
  <si>
    <t>전년도이월액(식품비사용)</t>
    <phoneticPr fontId="2" type="noConversion"/>
  </si>
  <si>
    <t>▶회계연도 기간: 2019년 12~20.02월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</si>
</sst>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8"/>
      <color theme="1"/>
      <name val="맑은 고딕"/>
      <family val="3"/>
      <charset val="129"/>
      <scheme val="minor"/>
    </font>
    <font>
      <b/>
      <sz val="15"/>
      <color rgb="FF0000FF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18"/>
      <color rgb="FF000000"/>
      <name val="HY헤드라인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7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ck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2" borderId="36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41" fontId="9" fillId="4" borderId="38" xfId="1" applyFont="1" applyFill="1" applyBorder="1" applyAlignment="1">
      <alignment horizontal="center" vertical="center" shrinkToFit="1"/>
    </xf>
    <xf numFmtId="41" fontId="9" fillId="4" borderId="3" xfId="1" applyFont="1" applyFill="1" applyBorder="1" applyAlignment="1">
      <alignment horizontal="center" vertical="center" shrinkToFit="1"/>
    </xf>
    <xf numFmtId="41" fontId="9" fillId="4" borderId="36" xfId="1" applyFont="1" applyFill="1" applyBorder="1" applyAlignment="1">
      <alignment horizontal="center" vertical="center" shrinkToFit="1"/>
    </xf>
    <xf numFmtId="41" fontId="9" fillId="4" borderId="1" xfId="1" applyFont="1" applyFill="1" applyBorder="1" applyAlignment="1">
      <alignment horizontal="center" vertical="center" shrinkToFit="1"/>
    </xf>
    <xf numFmtId="41" fontId="6" fillId="5" borderId="40" xfId="1" applyFont="1" applyFill="1" applyBorder="1" applyAlignment="1">
      <alignment horizontal="center" vertical="center" shrinkToFit="1"/>
    </xf>
    <xf numFmtId="41" fontId="9" fillId="0" borderId="38" xfId="1" applyFont="1" applyBorder="1" applyAlignment="1">
      <alignment horizontal="center" vertical="center" shrinkToFit="1"/>
    </xf>
    <xf numFmtId="41" fontId="9" fillId="0" borderId="36" xfId="1" applyFont="1" applyBorder="1" applyAlignment="1">
      <alignment horizontal="center" vertical="center" shrinkToFit="1"/>
    </xf>
    <xf numFmtId="41" fontId="9" fillId="0" borderId="39" xfId="1" applyFont="1" applyBorder="1" applyAlignment="1">
      <alignment horizontal="center" vertical="center" shrinkToFit="1"/>
    </xf>
    <xf numFmtId="9" fontId="6" fillId="3" borderId="40" xfId="1" applyNumberFormat="1" applyFont="1" applyFill="1" applyBorder="1" applyAlignment="1">
      <alignment horizontal="center" vertical="center"/>
    </xf>
    <xf numFmtId="41" fontId="9" fillId="4" borderId="37" xfId="1" applyFont="1" applyFill="1" applyBorder="1" applyAlignment="1">
      <alignment horizontal="center" vertical="center" shrinkToFit="1"/>
    </xf>
    <xf numFmtId="41" fontId="9" fillId="4" borderId="14" xfId="1" applyFont="1" applyFill="1" applyBorder="1" applyAlignment="1">
      <alignment horizontal="center" vertical="center" shrinkToFit="1"/>
    </xf>
    <xf numFmtId="9" fontId="6" fillId="3" borderId="41" xfId="1" applyNumberFormat="1" applyFont="1" applyFill="1" applyBorder="1" applyAlignment="1">
      <alignment horizontal="center" vertical="center" shrinkToFit="1"/>
    </xf>
    <xf numFmtId="41" fontId="6" fillId="2" borderId="42" xfId="1" applyFont="1" applyFill="1" applyBorder="1" applyAlignment="1">
      <alignment horizontal="center" vertical="center" shrinkToFit="1"/>
    </xf>
    <xf numFmtId="41" fontId="9" fillId="4" borderId="39" xfId="1" applyFont="1" applyFill="1" applyBorder="1" applyAlignment="1">
      <alignment horizontal="center" vertical="center" shrinkToFit="1"/>
    </xf>
    <xf numFmtId="41" fontId="9" fillId="4" borderId="2" xfId="1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41" fontId="9" fillId="0" borderId="44" xfId="1" applyFont="1" applyBorder="1" applyAlignment="1">
      <alignment horizontal="center" vertical="center" shrinkToFit="1"/>
    </xf>
    <xf numFmtId="3" fontId="13" fillId="0" borderId="1" xfId="0" applyNumberFormat="1" applyFont="1" applyBorder="1">
      <alignment vertical="center"/>
    </xf>
    <xf numFmtId="41" fontId="14" fillId="4" borderId="38" xfId="1" applyFont="1" applyFill="1" applyBorder="1" applyAlignment="1">
      <alignment horizontal="left" vertical="center" shrinkToFit="1"/>
    </xf>
    <xf numFmtId="41" fontId="14" fillId="4" borderId="36" xfId="1" applyFont="1" applyFill="1" applyBorder="1" applyAlignment="1">
      <alignment horizontal="left" vertical="center" shrinkToFit="1"/>
    </xf>
    <xf numFmtId="41" fontId="14" fillId="4" borderId="39" xfId="1" applyFont="1" applyFill="1" applyBorder="1" applyAlignment="1">
      <alignment horizontal="left" vertical="center" shrinkToFit="1"/>
    </xf>
    <xf numFmtId="0" fontId="15" fillId="4" borderId="31" xfId="0" applyFont="1" applyFill="1" applyBorder="1" applyAlignment="1">
      <alignment horizontal="left" shrinkToFit="1"/>
    </xf>
    <xf numFmtId="41" fontId="9" fillId="4" borderId="45" xfId="1" applyFont="1" applyFill="1" applyBorder="1" applyAlignment="1">
      <alignment horizontal="center" vertical="center" shrinkToFit="1"/>
    </xf>
    <xf numFmtId="41" fontId="6" fillId="4" borderId="6" xfId="1" applyFont="1" applyFill="1" applyBorder="1" applyAlignment="1">
      <alignment horizontal="center" vertical="center" shrinkToFit="1"/>
    </xf>
    <xf numFmtId="9" fontId="6" fillId="4" borderId="6" xfId="1" applyNumberFormat="1" applyFont="1" applyFill="1" applyBorder="1" applyAlignment="1">
      <alignment horizontal="center" vertical="center"/>
    </xf>
    <xf numFmtId="9" fontId="6" fillId="4" borderId="12" xfId="1" applyNumberFormat="1" applyFont="1" applyFill="1" applyBorder="1" applyAlignment="1">
      <alignment horizontal="center" vertical="center" shrinkToFit="1"/>
    </xf>
    <xf numFmtId="41" fontId="6" fillId="4" borderId="23" xfId="1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left" vertical="center" shrinkToFit="1"/>
    </xf>
    <xf numFmtId="3" fontId="13" fillId="0" borderId="2" xfId="0" applyNumberFormat="1" applyFont="1" applyBorder="1">
      <alignment vertical="center"/>
    </xf>
    <xf numFmtId="0" fontId="6" fillId="5" borderId="47" xfId="0" applyFont="1" applyFill="1" applyBorder="1" applyAlignment="1">
      <alignment horizontal="center" vertical="center" shrinkToFit="1"/>
    </xf>
    <xf numFmtId="41" fontId="6" fillId="5" borderId="48" xfId="1" applyFont="1" applyFill="1" applyBorder="1" applyAlignment="1">
      <alignment horizontal="center" vertical="center" shrinkToFit="1"/>
    </xf>
    <xf numFmtId="41" fontId="6" fillId="4" borderId="49" xfId="1" applyFont="1" applyFill="1" applyBorder="1" applyAlignment="1">
      <alignment horizontal="center" vertical="center" shrinkToFit="1"/>
    </xf>
    <xf numFmtId="0" fontId="6" fillId="4" borderId="51" xfId="0" applyFont="1" applyFill="1" applyBorder="1" applyAlignment="1">
      <alignment horizontal="left" vertical="center" shrinkToFit="1"/>
    </xf>
    <xf numFmtId="3" fontId="13" fillId="0" borderId="51" xfId="0" applyNumberFormat="1" applyFont="1" applyBorder="1">
      <alignment vertical="center"/>
    </xf>
    <xf numFmtId="41" fontId="9" fillId="4" borderId="51" xfId="1" applyFont="1" applyFill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left" vertical="center" shrinkToFit="1"/>
    </xf>
    <xf numFmtId="3" fontId="13" fillId="0" borderId="53" xfId="0" applyNumberFormat="1" applyFont="1" applyBorder="1">
      <alignment vertical="center"/>
    </xf>
    <xf numFmtId="41" fontId="9" fillId="4" borderId="53" xfId="1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left" vertical="center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8" fillId="6" borderId="15" xfId="0" applyFont="1" applyFill="1" applyBorder="1" applyAlignment="1">
      <alignment horizontal="center" vertical="center" wrapText="1" shrinkToFit="1"/>
    </xf>
    <xf numFmtId="41" fontId="9" fillId="6" borderId="5" xfId="1" applyFont="1" applyFill="1" applyBorder="1" applyAlignment="1">
      <alignment horizontal="center" vertical="center" shrinkToFit="1"/>
    </xf>
    <xf numFmtId="41" fontId="9" fillId="6" borderId="4" xfId="1" applyFont="1" applyFill="1" applyBorder="1" applyAlignment="1">
      <alignment horizontal="center" vertical="center" shrinkToFit="1"/>
    </xf>
    <xf numFmtId="41" fontId="9" fillId="6" borderId="8" xfId="1" applyFont="1" applyFill="1" applyBorder="1" applyAlignment="1">
      <alignment horizontal="center" vertical="center" shrinkToFit="1"/>
    </xf>
    <xf numFmtId="41" fontId="9" fillId="6" borderId="53" xfId="1" applyFont="1" applyFill="1" applyBorder="1" applyAlignment="1">
      <alignment horizontal="center" vertical="center" shrinkToFit="1"/>
    </xf>
    <xf numFmtId="41" fontId="9" fillId="6" borderId="51" xfId="1" applyFont="1" applyFill="1" applyBorder="1" applyAlignment="1">
      <alignment horizontal="center" vertical="center" shrinkToFit="1"/>
    </xf>
    <xf numFmtId="41" fontId="6" fillId="6" borderId="50" xfId="1" applyFont="1" applyFill="1" applyBorder="1" applyAlignment="1">
      <alignment horizontal="center" vertical="center" shrinkToFit="1"/>
    </xf>
    <xf numFmtId="41" fontId="9" fillId="6" borderId="46" xfId="1" applyFont="1" applyFill="1" applyBorder="1" applyAlignment="1">
      <alignment horizontal="center" vertical="center" shrinkToFit="1"/>
    </xf>
    <xf numFmtId="41" fontId="6" fillId="6" borderId="7" xfId="1" applyFont="1" applyFill="1" applyBorder="1" applyAlignment="1">
      <alignment horizontal="center" vertical="center" shrinkToFit="1"/>
    </xf>
    <xf numFmtId="9" fontId="6" fillId="6" borderId="7" xfId="1" applyNumberFormat="1" applyFont="1" applyFill="1" applyBorder="1" applyAlignment="1">
      <alignment horizontal="center" vertical="center"/>
    </xf>
    <xf numFmtId="41" fontId="9" fillId="6" borderId="15" xfId="1" applyFont="1" applyFill="1" applyBorder="1" applyAlignment="1">
      <alignment horizontal="center" vertical="center" shrinkToFit="1"/>
    </xf>
    <xf numFmtId="9" fontId="6" fillId="6" borderId="13" xfId="1" applyNumberFormat="1" applyFont="1" applyFill="1" applyBorder="1" applyAlignment="1">
      <alignment horizontal="center" vertical="center" shrinkToFit="1"/>
    </xf>
    <xf numFmtId="41" fontId="6" fillId="6" borderId="24" xfId="1" applyFont="1" applyFill="1" applyBorder="1" applyAlignment="1">
      <alignment horizontal="center" vertical="center" shrinkToFit="1"/>
    </xf>
    <xf numFmtId="0" fontId="15" fillId="4" borderId="43" xfId="0" applyFont="1" applyFill="1" applyBorder="1" applyAlignment="1">
      <alignment horizontal="left" shrinkToFit="1"/>
    </xf>
    <xf numFmtId="41" fontId="9" fillId="4" borderId="48" xfId="1" applyFont="1" applyFill="1" applyBorder="1" applyAlignment="1">
      <alignment horizontal="center" vertical="center" shrinkToFit="1"/>
    </xf>
    <xf numFmtId="41" fontId="9" fillId="4" borderId="49" xfId="1" applyFont="1" applyFill="1" applyBorder="1" applyAlignment="1">
      <alignment horizontal="center" vertical="center" shrinkToFit="1"/>
    </xf>
    <xf numFmtId="41" fontId="9" fillId="6" borderId="50" xfId="1" applyFont="1" applyFill="1" applyBorder="1" applyAlignment="1">
      <alignment horizontal="center" vertical="center" shrinkToFit="1"/>
    </xf>
    <xf numFmtId="41" fontId="4" fillId="4" borderId="16" xfId="1" applyFont="1" applyFill="1" applyBorder="1" applyAlignment="1">
      <alignment horizontal="center" vertical="center" shrinkToFit="1"/>
    </xf>
    <xf numFmtId="41" fontId="4" fillId="4" borderId="11" xfId="1" applyFont="1" applyFill="1" applyBorder="1" applyAlignment="1">
      <alignment horizontal="center" vertical="center" shrinkToFit="1"/>
    </xf>
    <xf numFmtId="41" fontId="4" fillId="4" borderId="10" xfId="1" applyFont="1" applyFill="1" applyBorder="1" applyAlignment="1">
      <alignment horizontal="center" vertical="center" shrinkToFit="1"/>
    </xf>
    <xf numFmtId="41" fontId="4" fillId="4" borderId="57" xfId="1" applyFont="1" applyFill="1" applyBorder="1" applyAlignment="1">
      <alignment horizontal="center" vertical="center" shrinkToFit="1"/>
    </xf>
    <xf numFmtId="41" fontId="4" fillId="4" borderId="58" xfId="1" applyFont="1" applyFill="1" applyBorder="1" applyAlignment="1">
      <alignment horizontal="center" vertical="center" shrinkToFit="1"/>
    </xf>
    <xf numFmtId="41" fontId="4" fillId="5" borderId="56" xfId="1" applyFont="1" applyFill="1" applyBorder="1" applyAlignment="1">
      <alignment horizontal="center" vertical="center" shrinkToFit="1"/>
    </xf>
    <xf numFmtId="41" fontId="4" fillId="0" borderId="16" xfId="1" applyFont="1" applyBorder="1" applyAlignment="1">
      <alignment horizontal="center" vertical="center" shrinkToFit="1"/>
    </xf>
    <xf numFmtId="41" fontId="4" fillId="5" borderId="59" xfId="1" applyFont="1" applyFill="1" applyBorder="1" applyAlignment="1">
      <alignment horizontal="center" vertical="center" shrinkToFit="1"/>
    </xf>
    <xf numFmtId="9" fontId="6" fillId="3" borderId="59" xfId="1" applyNumberFormat="1" applyFont="1" applyFill="1" applyBorder="1" applyAlignment="1">
      <alignment horizontal="center" vertical="center"/>
    </xf>
    <xf numFmtId="41" fontId="4" fillId="4" borderId="55" xfId="1" applyFont="1" applyFill="1" applyBorder="1" applyAlignment="1">
      <alignment horizontal="center" vertical="center" shrinkToFit="1"/>
    </xf>
    <xf numFmtId="9" fontId="6" fillId="3" borderId="60" xfId="1" applyNumberFormat="1" applyFont="1" applyFill="1" applyBorder="1" applyAlignment="1">
      <alignment horizontal="center" vertical="center" shrinkToFit="1"/>
    </xf>
    <xf numFmtId="41" fontId="4" fillId="2" borderId="61" xfId="1" applyFont="1" applyFill="1" applyBorder="1" applyAlignment="1">
      <alignment horizontal="center" vertical="center" shrinkToFit="1"/>
    </xf>
    <xf numFmtId="0" fontId="6" fillId="4" borderId="65" xfId="0" applyFont="1" applyFill="1" applyBorder="1" applyAlignment="1">
      <alignment horizontal="left" vertical="center" shrinkToFit="1"/>
    </xf>
    <xf numFmtId="0" fontId="6" fillId="4" borderId="63" xfId="0" applyFont="1" applyFill="1" applyBorder="1" applyAlignment="1">
      <alignment horizontal="left" vertical="center" shrinkToFit="1"/>
    </xf>
    <xf numFmtId="0" fontId="6" fillId="4" borderId="66" xfId="0" applyFont="1" applyFill="1" applyBorder="1" applyAlignment="1">
      <alignment horizontal="left" vertical="center" shrinkToFit="1"/>
    </xf>
    <xf numFmtId="0" fontId="6" fillId="4" borderId="67" xfId="0" applyFont="1" applyFill="1" applyBorder="1" applyAlignment="1">
      <alignment horizontal="left" vertical="center" shrinkToFit="1"/>
    </xf>
    <xf numFmtId="0" fontId="8" fillId="5" borderId="68" xfId="0" applyFont="1" applyFill="1" applyBorder="1" applyAlignment="1">
      <alignment horizontal="left" vertical="center" wrapText="1" shrinkToFit="1"/>
    </xf>
    <xf numFmtId="0" fontId="6" fillId="0" borderId="65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left" vertical="center" shrinkToFit="1"/>
    </xf>
    <xf numFmtId="0" fontId="6" fillId="5" borderId="70" xfId="0" applyFont="1" applyFill="1" applyBorder="1" applyAlignment="1">
      <alignment horizontal="center" vertical="center" shrinkToFit="1"/>
    </xf>
    <xf numFmtId="0" fontId="6" fillId="3" borderId="70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 shrinkToFit="1"/>
    </xf>
    <xf numFmtId="0" fontId="6" fillId="4" borderId="63" xfId="0" applyFont="1" applyFill="1" applyBorder="1" applyAlignment="1">
      <alignment horizontal="center" vertical="center" shrinkToFit="1"/>
    </xf>
    <xf numFmtId="0" fontId="6" fillId="4" borderId="66" xfId="0" applyFont="1" applyFill="1" applyBorder="1" applyAlignment="1">
      <alignment horizontal="center" vertical="center" shrinkToFit="1"/>
    </xf>
    <xf numFmtId="0" fontId="6" fillId="4" borderId="69" xfId="0" applyFont="1" applyFill="1" applyBorder="1" applyAlignment="1">
      <alignment horizontal="center" vertical="center" shrinkToFit="1"/>
    </xf>
    <xf numFmtId="0" fontId="6" fillId="3" borderId="66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left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tabSelected="1" topLeftCell="A19" zoomScale="90" zoomScaleNormal="90" workbookViewId="0">
      <selection activeCell="B6" sqref="A6:XFD40"/>
    </sheetView>
  </sheetViews>
  <sheetFormatPr defaultColWidth="9" defaultRowHeight="16.5"/>
  <cols>
    <col min="1" max="1" width="11" style="1" customWidth="1"/>
    <col min="2" max="2" width="37" style="10" customWidth="1"/>
    <col min="3" max="3" width="22.25" style="1" customWidth="1"/>
    <col min="4" max="6" width="19" style="1" customWidth="1"/>
    <col min="7" max="7" width="19" style="6" customWidth="1"/>
    <col min="8" max="8" width="16.25" style="1" customWidth="1"/>
    <col min="9" max="16384" width="9" style="1"/>
  </cols>
  <sheetData>
    <row r="1" spans="1:8" ht="46.15" customHeight="1">
      <c r="A1" s="110" t="s">
        <v>47</v>
      </c>
      <c r="B1" s="110"/>
      <c r="C1" s="110"/>
      <c r="D1" s="110"/>
      <c r="E1" s="110"/>
      <c r="F1" s="110"/>
      <c r="G1" s="110"/>
      <c r="H1" s="110"/>
    </row>
    <row r="2" spans="1:8" ht="34.15" customHeight="1" thickBot="1">
      <c r="A2" s="111" t="s">
        <v>51</v>
      </c>
      <c r="B2" s="111"/>
      <c r="C2" s="111"/>
      <c r="D2" s="111"/>
      <c r="E2" s="2"/>
      <c r="F2" s="2"/>
      <c r="G2" s="137" t="s">
        <v>45</v>
      </c>
      <c r="H2" s="138"/>
    </row>
    <row r="3" spans="1:8" s="3" customFormat="1" ht="24" customHeight="1" thickTop="1">
      <c r="A3" s="112" t="s">
        <v>1</v>
      </c>
      <c r="B3" s="113"/>
      <c r="C3" s="118" t="s">
        <v>6</v>
      </c>
      <c r="D3" s="119"/>
      <c r="E3" s="119"/>
      <c r="F3" s="120"/>
      <c r="G3" s="121" t="s">
        <v>5</v>
      </c>
      <c r="H3" s="124" t="s">
        <v>0</v>
      </c>
    </row>
    <row r="4" spans="1:8" s="3" customFormat="1" ht="23.25" customHeight="1">
      <c r="A4" s="114"/>
      <c r="B4" s="115"/>
      <c r="C4" s="11" t="s">
        <v>7</v>
      </c>
      <c r="D4" s="12" t="s">
        <v>9</v>
      </c>
      <c r="E4" s="12" t="s">
        <v>10</v>
      </c>
      <c r="F4" s="61" t="s">
        <v>13</v>
      </c>
      <c r="G4" s="122"/>
      <c r="H4" s="125"/>
    </row>
    <row r="5" spans="1:8" s="3" customFormat="1" ht="27.75" customHeight="1" thickBot="1">
      <c r="A5" s="116"/>
      <c r="B5" s="117"/>
      <c r="C5" s="13" t="s">
        <v>8</v>
      </c>
      <c r="D5" s="14" t="s">
        <v>12</v>
      </c>
      <c r="E5" s="14" t="s">
        <v>11</v>
      </c>
      <c r="F5" s="62" t="s">
        <v>16</v>
      </c>
      <c r="G5" s="123"/>
      <c r="H5" s="126"/>
    </row>
    <row r="6" spans="1:8" s="3" customFormat="1" ht="33" customHeight="1" thickTop="1">
      <c r="A6" s="128" t="s">
        <v>15</v>
      </c>
      <c r="B6" s="8" t="s">
        <v>28</v>
      </c>
      <c r="C6" s="38">
        <f>2850*59*495</f>
        <v>83234250</v>
      </c>
      <c r="D6" s="16">
        <v>60662250</v>
      </c>
      <c r="E6" s="16">
        <v>81823500</v>
      </c>
      <c r="F6" s="63">
        <v>33859000</v>
      </c>
      <c r="G6" s="79">
        <f>SUM(C6:F6)</f>
        <v>259579000</v>
      </c>
      <c r="H6" s="91"/>
    </row>
    <row r="7" spans="1:8" s="3" customFormat="1" ht="33" customHeight="1">
      <c r="A7" s="129"/>
      <c r="B7" s="9" t="s">
        <v>14</v>
      </c>
      <c r="C7" s="38">
        <f>250*59*495</f>
        <v>7301250</v>
      </c>
      <c r="D7" s="18">
        <v>5321250</v>
      </c>
      <c r="E7" s="18">
        <v>7177500</v>
      </c>
      <c r="F7" s="64">
        <v>3713000</v>
      </c>
      <c r="G7" s="80">
        <f>SUM(C7:F7)</f>
        <v>23513000</v>
      </c>
      <c r="H7" s="92"/>
    </row>
    <row r="8" spans="1:8" s="3" customFormat="1" ht="33" customHeight="1">
      <c r="A8" s="129"/>
      <c r="B8" s="49" t="s">
        <v>26</v>
      </c>
      <c r="C8" s="50">
        <v>9473200</v>
      </c>
      <c r="D8" s="29">
        <v>6538200</v>
      </c>
      <c r="E8" s="29">
        <v>8670000</v>
      </c>
      <c r="F8" s="65">
        <v>3749400</v>
      </c>
      <c r="G8" s="81">
        <f>SUM(C8:F8)</f>
        <v>28430800</v>
      </c>
      <c r="H8" s="93"/>
    </row>
    <row r="9" spans="1:8" s="3" customFormat="1" ht="33" customHeight="1">
      <c r="A9" s="130"/>
      <c r="B9" s="57" t="s">
        <v>46</v>
      </c>
      <c r="C9" s="58">
        <v>1500000</v>
      </c>
      <c r="D9" s="59">
        <v>1500000</v>
      </c>
      <c r="E9" s="59">
        <v>1500000</v>
      </c>
      <c r="F9" s="66">
        <v>150000</v>
      </c>
      <c r="G9" s="82">
        <v>6000000</v>
      </c>
      <c r="H9" s="92"/>
    </row>
    <row r="10" spans="1:8" s="3" customFormat="1" ht="33" customHeight="1">
      <c r="A10" s="130"/>
      <c r="B10" s="60" t="s">
        <v>48</v>
      </c>
      <c r="C10" s="58">
        <v>112000</v>
      </c>
      <c r="D10" s="59">
        <v>115500</v>
      </c>
      <c r="E10" s="59">
        <v>77000</v>
      </c>
      <c r="F10" s="66">
        <v>21000</v>
      </c>
      <c r="G10" s="82">
        <f>SUM(C10:F10)</f>
        <v>325500</v>
      </c>
      <c r="H10" s="92"/>
    </row>
    <row r="11" spans="1:8" s="3" customFormat="1" ht="33" customHeight="1">
      <c r="A11" s="130"/>
      <c r="B11" s="54" t="s">
        <v>50</v>
      </c>
      <c r="C11" s="55"/>
      <c r="D11" s="56"/>
      <c r="E11" s="56"/>
      <c r="F11" s="67">
        <v>906000</v>
      </c>
      <c r="G11" s="83">
        <v>906000</v>
      </c>
      <c r="H11" s="94"/>
    </row>
    <row r="12" spans="1:8" s="3" customFormat="1" ht="33" customHeight="1" thickBot="1">
      <c r="A12" s="131"/>
      <c r="B12" s="51" t="s">
        <v>19</v>
      </c>
      <c r="C12" s="52">
        <f>SUM(C6:C8)</f>
        <v>100008700</v>
      </c>
      <c r="D12" s="53">
        <f>SUM(D6:D10)</f>
        <v>74137200</v>
      </c>
      <c r="E12" s="53">
        <f>SUM(E6:E8)</f>
        <v>97671000</v>
      </c>
      <c r="F12" s="68">
        <f>SUM(F6:F9)</f>
        <v>41471400</v>
      </c>
      <c r="G12" s="84">
        <f>SUM(G6:G11)</f>
        <v>318754300</v>
      </c>
      <c r="H12" s="95"/>
    </row>
    <row r="13" spans="1:8" s="3" customFormat="1" ht="33" customHeight="1" thickTop="1">
      <c r="A13" s="132" t="s">
        <v>2</v>
      </c>
      <c r="B13" s="33" t="s">
        <v>20</v>
      </c>
      <c r="C13" s="20">
        <v>16721630</v>
      </c>
      <c r="D13" s="16">
        <v>11978450</v>
      </c>
      <c r="E13" s="16">
        <v>17937520</v>
      </c>
      <c r="F13" s="63">
        <v>6118100</v>
      </c>
      <c r="G13" s="85">
        <f t="shared" ref="G13:G19" si="0">SUM(C13:F13)</f>
        <v>52755700</v>
      </c>
      <c r="H13" s="96"/>
    </row>
    <row r="14" spans="1:8" s="3" customFormat="1" ht="33" customHeight="1">
      <c r="A14" s="133"/>
      <c r="B14" s="34" t="s">
        <v>21</v>
      </c>
      <c r="C14" s="21">
        <v>13443530</v>
      </c>
      <c r="D14" s="18">
        <v>9255610</v>
      </c>
      <c r="E14" s="18">
        <v>13535300</v>
      </c>
      <c r="F14" s="64">
        <v>4294960</v>
      </c>
      <c r="G14" s="85">
        <f t="shared" si="0"/>
        <v>40529400</v>
      </c>
      <c r="H14" s="97"/>
    </row>
    <row r="15" spans="1:8" s="3" customFormat="1" ht="33" customHeight="1">
      <c r="A15" s="133"/>
      <c r="B15" s="34" t="s">
        <v>22</v>
      </c>
      <c r="C15" s="21">
        <v>17455870</v>
      </c>
      <c r="D15" s="18">
        <v>12465800</v>
      </c>
      <c r="E15" s="18">
        <v>18322670</v>
      </c>
      <c r="F15" s="64">
        <v>5682240</v>
      </c>
      <c r="G15" s="85">
        <f t="shared" si="0"/>
        <v>53926580</v>
      </c>
      <c r="H15" s="98"/>
    </row>
    <row r="16" spans="1:8" s="3" customFormat="1" ht="33" customHeight="1">
      <c r="A16" s="133"/>
      <c r="B16" s="34" t="s">
        <v>23</v>
      </c>
      <c r="C16" s="21">
        <v>29678460</v>
      </c>
      <c r="D16" s="18">
        <v>22057080</v>
      </c>
      <c r="E16" s="18">
        <v>29740650</v>
      </c>
      <c r="F16" s="64">
        <v>7883080</v>
      </c>
      <c r="G16" s="85">
        <f t="shared" si="0"/>
        <v>89359270</v>
      </c>
      <c r="H16" s="97"/>
    </row>
    <row r="17" spans="1:8" s="3" customFormat="1" ht="33" customHeight="1">
      <c r="A17" s="133"/>
      <c r="B17" s="35" t="s">
        <v>24</v>
      </c>
      <c r="C17" s="22">
        <v>3408770</v>
      </c>
      <c r="D17" s="29">
        <v>2643690</v>
      </c>
      <c r="E17" s="29">
        <v>3350810</v>
      </c>
      <c r="F17" s="65">
        <v>1212890</v>
      </c>
      <c r="G17" s="85">
        <f t="shared" si="0"/>
        <v>10616160</v>
      </c>
      <c r="H17" s="99"/>
    </row>
    <row r="18" spans="1:8" s="3" customFormat="1" ht="33" customHeight="1">
      <c r="A18" s="133"/>
      <c r="B18" s="35" t="s">
        <v>25</v>
      </c>
      <c r="C18" s="22">
        <v>5252500</v>
      </c>
      <c r="D18" s="29">
        <v>4125000</v>
      </c>
      <c r="E18" s="29">
        <v>4950000</v>
      </c>
      <c r="F18" s="65">
        <v>2117500</v>
      </c>
      <c r="G18" s="85">
        <f t="shared" si="0"/>
        <v>16445000</v>
      </c>
      <c r="H18" s="100"/>
    </row>
    <row r="19" spans="1:8" s="3" customFormat="1" ht="33" customHeight="1" thickBot="1">
      <c r="A19" s="133"/>
      <c r="B19" s="36" t="s">
        <v>27</v>
      </c>
      <c r="C19" s="37">
        <v>3720900</v>
      </c>
      <c r="D19" s="43">
        <v>3135100</v>
      </c>
      <c r="E19" s="43">
        <v>3820400</v>
      </c>
      <c r="F19" s="69">
        <v>1622300</v>
      </c>
      <c r="G19" s="85">
        <f t="shared" si="0"/>
        <v>12298700</v>
      </c>
      <c r="H19" s="101"/>
    </row>
    <row r="20" spans="1:8" s="3" customFormat="1" ht="33" customHeight="1" thickTop="1" thickBot="1">
      <c r="A20" s="133"/>
      <c r="B20" s="7" t="s">
        <v>4</v>
      </c>
      <c r="C20" s="19">
        <f>SUM(C13:C19)</f>
        <v>89681660</v>
      </c>
      <c r="D20" s="44">
        <f>SUM(D13:D19)</f>
        <v>65660730</v>
      </c>
      <c r="E20" s="44">
        <f>SUM(E13:E19)</f>
        <v>91657350</v>
      </c>
      <c r="F20" s="70">
        <f>SUM(F13:F19)</f>
        <v>28931070</v>
      </c>
      <c r="G20" s="86">
        <f>SUM(G13:G19)</f>
        <v>275930810</v>
      </c>
      <c r="H20" s="102"/>
    </row>
    <row r="21" spans="1:8" s="3" customFormat="1" ht="33" customHeight="1" thickTop="1" thickBot="1">
      <c r="A21" s="134"/>
      <c r="B21" s="4" t="s">
        <v>18</v>
      </c>
      <c r="C21" s="23">
        <f>IF(C12=0,"-",C20/C12)</f>
        <v>0.89673858374321436</v>
      </c>
      <c r="D21" s="45">
        <f>IF(D12=0,"-",D20/D12)</f>
        <v>0.8856650912092715</v>
      </c>
      <c r="E21" s="45">
        <f>IF(E12=0,"-",E20/E12)</f>
        <v>0.93842952360475473</v>
      </c>
      <c r="F21" s="71">
        <f>IF(F12=0,"-",F20/F12)</f>
        <v>0.69761498285565471</v>
      </c>
      <c r="G21" s="87">
        <f>IF(G12=0,"-",G20/G12)</f>
        <v>0.86565360843759598</v>
      </c>
      <c r="H21" s="103"/>
    </row>
    <row r="22" spans="1:8" s="3" customFormat="1" ht="33" customHeight="1" thickTop="1">
      <c r="A22" s="30"/>
      <c r="B22" s="39" t="s">
        <v>29</v>
      </c>
      <c r="C22" s="15">
        <v>3087500</v>
      </c>
      <c r="D22" s="16">
        <v>1258300</v>
      </c>
      <c r="E22" s="16">
        <v>985700</v>
      </c>
      <c r="F22" s="63">
        <v>1100100</v>
      </c>
      <c r="G22" s="79">
        <f t="shared" ref="G22:G37" si="1">SUM(C22:F22)</f>
        <v>6431600</v>
      </c>
      <c r="H22" s="104"/>
    </row>
    <row r="23" spans="1:8" s="3" customFormat="1" ht="33" customHeight="1">
      <c r="A23" s="31"/>
      <c r="B23" s="40" t="s">
        <v>30</v>
      </c>
      <c r="C23" s="17">
        <v>1254000</v>
      </c>
      <c r="D23" s="18">
        <v>0</v>
      </c>
      <c r="E23" s="18">
        <v>871200</v>
      </c>
      <c r="F23" s="64">
        <v>504900</v>
      </c>
      <c r="G23" s="80">
        <f t="shared" si="1"/>
        <v>2630100</v>
      </c>
      <c r="H23" s="105"/>
    </row>
    <row r="24" spans="1:8" s="3" customFormat="1" ht="33" customHeight="1">
      <c r="A24" s="31"/>
      <c r="B24" s="40" t="s">
        <v>31</v>
      </c>
      <c r="C24" s="17">
        <v>177900</v>
      </c>
      <c r="D24" s="18">
        <v>71800</v>
      </c>
      <c r="E24" s="18">
        <v>0</v>
      </c>
      <c r="F24" s="64">
        <v>0</v>
      </c>
      <c r="G24" s="80">
        <f t="shared" si="1"/>
        <v>249700</v>
      </c>
      <c r="H24" s="105"/>
    </row>
    <row r="25" spans="1:8" s="3" customFormat="1" ht="33" customHeight="1">
      <c r="A25" s="31"/>
      <c r="B25" s="40" t="s">
        <v>32</v>
      </c>
      <c r="C25" s="17">
        <v>158200</v>
      </c>
      <c r="D25" s="18">
        <v>0</v>
      </c>
      <c r="E25" s="18">
        <v>0</v>
      </c>
      <c r="F25" s="64">
        <v>0</v>
      </c>
      <c r="G25" s="80">
        <f t="shared" si="1"/>
        <v>158200</v>
      </c>
      <c r="H25" s="105"/>
    </row>
    <row r="26" spans="1:8" s="3" customFormat="1" ht="33" customHeight="1">
      <c r="A26" s="31"/>
      <c r="B26" s="40" t="s">
        <v>33</v>
      </c>
      <c r="C26" s="17">
        <v>165000</v>
      </c>
      <c r="D26" s="18">
        <v>110000</v>
      </c>
      <c r="E26" s="18">
        <v>165000</v>
      </c>
      <c r="F26" s="64">
        <v>55000</v>
      </c>
      <c r="G26" s="80">
        <f t="shared" si="1"/>
        <v>495000</v>
      </c>
      <c r="H26" s="105"/>
    </row>
    <row r="27" spans="1:8" s="3" customFormat="1" ht="33" customHeight="1">
      <c r="A27" s="31"/>
      <c r="B27" s="40" t="s">
        <v>34</v>
      </c>
      <c r="C27" s="17">
        <v>110000</v>
      </c>
      <c r="D27" s="18">
        <v>22000</v>
      </c>
      <c r="E27" s="18">
        <v>0</v>
      </c>
      <c r="F27" s="64">
        <v>285230</v>
      </c>
      <c r="G27" s="80">
        <f t="shared" si="1"/>
        <v>417230</v>
      </c>
      <c r="H27" s="105"/>
    </row>
    <row r="28" spans="1:8" s="3" customFormat="1" ht="33" customHeight="1">
      <c r="A28" s="31"/>
      <c r="B28" s="41" t="s">
        <v>35</v>
      </c>
      <c r="C28" s="28">
        <v>558000</v>
      </c>
      <c r="D28" s="29">
        <v>0</v>
      </c>
      <c r="E28" s="29">
        <v>0</v>
      </c>
      <c r="F28" s="65">
        <v>0</v>
      </c>
      <c r="G28" s="80">
        <f t="shared" si="1"/>
        <v>558000</v>
      </c>
      <c r="H28" s="106"/>
    </row>
    <row r="29" spans="1:8" s="3" customFormat="1" ht="33" customHeight="1">
      <c r="A29" s="31"/>
      <c r="B29" s="41" t="s">
        <v>36</v>
      </c>
      <c r="C29" s="28">
        <v>1232540</v>
      </c>
      <c r="D29" s="29">
        <v>947090</v>
      </c>
      <c r="E29" s="29">
        <v>1287000</v>
      </c>
      <c r="F29" s="65">
        <v>400120</v>
      </c>
      <c r="G29" s="80">
        <f t="shared" si="1"/>
        <v>3866750</v>
      </c>
      <c r="H29" s="106"/>
    </row>
    <row r="30" spans="1:8" s="3" customFormat="1" ht="33" customHeight="1">
      <c r="A30" s="31"/>
      <c r="B30" s="41" t="s">
        <v>37</v>
      </c>
      <c r="C30" s="28">
        <v>0</v>
      </c>
      <c r="D30" s="29">
        <v>47000</v>
      </c>
      <c r="E30" s="29">
        <v>12000</v>
      </c>
      <c r="F30" s="65">
        <v>0</v>
      </c>
      <c r="G30" s="80">
        <f t="shared" si="1"/>
        <v>59000</v>
      </c>
      <c r="H30" s="106"/>
    </row>
    <row r="31" spans="1:8" s="3" customFormat="1" ht="33" customHeight="1">
      <c r="A31" s="31"/>
      <c r="B31" s="41" t="s">
        <v>38</v>
      </c>
      <c r="C31" s="28">
        <v>3573140</v>
      </c>
      <c r="D31" s="29">
        <v>2841620</v>
      </c>
      <c r="E31" s="29">
        <v>3198980</v>
      </c>
      <c r="F31" s="65">
        <v>4276130</v>
      </c>
      <c r="G31" s="80">
        <f t="shared" si="1"/>
        <v>13889870</v>
      </c>
      <c r="H31" s="106"/>
    </row>
    <row r="32" spans="1:8" s="3" customFormat="1" ht="33" customHeight="1">
      <c r="A32" s="31"/>
      <c r="B32" s="41" t="s">
        <v>39</v>
      </c>
      <c r="C32" s="28">
        <v>1057210</v>
      </c>
      <c r="D32" s="29">
        <v>2054910</v>
      </c>
      <c r="E32" s="29">
        <v>1765440</v>
      </c>
      <c r="F32" s="65">
        <v>0</v>
      </c>
      <c r="G32" s="80">
        <f t="shared" si="1"/>
        <v>4877560</v>
      </c>
      <c r="H32" s="106"/>
    </row>
    <row r="33" spans="1:8" s="3" customFormat="1" ht="33" customHeight="1">
      <c r="A33" s="31"/>
      <c r="B33" s="41" t="s">
        <v>43</v>
      </c>
      <c r="C33" s="28">
        <v>2993590</v>
      </c>
      <c r="D33" s="29">
        <v>2007720</v>
      </c>
      <c r="E33" s="29">
        <v>2428600</v>
      </c>
      <c r="F33" s="65">
        <v>1043110</v>
      </c>
      <c r="G33" s="80">
        <f t="shared" si="1"/>
        <v>8473020</v>
      </c>
      <c r="H33" s="106"/>
    </row>
    <row r="34" spans="1:8" s="3" customFormat="1" ht="33" customHeight="1">
      <c r="A34" s="31"/>
      <c r="B34" s="41" t="s">
        <v>40</v>
      </c>
      <c r="C34" s="28">
        <v>17160</v>
      </c>
      <c r="D34" s="29">
        <v>17160</v>
      </c>
      <c r="E34" s="29">
        <v>17160</v>
      </c>
      <c r="F34" s="65">
        <v>17160</v>
      </c>
      <c r="G34" s="80">
        <f t="shared" si="1"/>
        <v>68640</v>
      </c>
      <c r="H34" s="106"/>
    </row>
    <row r="35" spans="1:8" s="3" customFormat="1" ht="33" customHeight="1">
      <c r="A35" s="31"/>
      <c r="B35" s="41" t="s">
        <v>41</v>
      </c>
      <c r="C35" s="28">
        <v>0</v>
      </c>
      <c r="D35" s="29">
        <v>0</v>
      </c>
      <c r="E35" s="29">
        <v>0</v>
      </c>
      <c r="F35" s="65">
        <v>55000</v>
      </c>
      <c r="G35" s="80">
        <f t="shared" si="1"/>
        <v>55000</v>
      </c>
      <c r="H35" s="106"/>
    </row>
    <row r="36" spans="1:8" s="3" customFormat="1" ht="33" customHeight="1" thickBot="1">
      <c r="A36" s="31"/>
      <c r="B36" s="42" t="s">
        <v>42</v>
      </c>
      <c r="C36" s="24">
        <v>134160</v>
      </c>
      <c r="D36" s="25">
        <v>0</v>
      </c>
      <c r="E36" s="25">
        <v>134160</v>
      </c>
      <c r="F36" s="72">
        <v>0</v>
      </c>
      <c r="G36" s="80">
        <f t="shared" si="1"/>
        <v>268320</v>
      </c>
      <c r="H36" s="106"/>
    </row>
    <row r="37" spans="1:8" s="3" customFormat="1" ht="33" customHeight="1" thickTop="1" thickBot="1">
      <c r="A37" s="48"/>
      <c r="B37" s="75" t="s">
        <v>49</v>
      </c>
      <c r="C37" s="76">
        <v>0</v>
      </c>
      <c r="D37" s="77">
        <v>0</v>
      </c>
      <c r="E37" s="77">
        <v>0</v>
      </c>
      <c r="F37" s="78">
        <v>325500</v>
      </c>
      <c r="G37" s="88">
        <f t="shared" si="1"/>
        <v>325500</v>
      </c>
      <c r="H37" s="107"/>
    </row>
    <row r="38" spans="1:8" s="3" customFormat="1" ht="33" customHeight="1" thickTop="1" thickBot="1">
      <c r="A38" s="31"/>
      <c r="B38" s="7" t="s">
        <v>17</v>
      </c>
      <c r="C38" s="19">
        <f>SUM(C22:C37)</f>
        <v>14518400</v>
      </c>
      <c r="D38" s="44">
        <f>SUM(D22:D37)</f>
        <v>9377600</v>
      </c>
      <c r="E38" s="44">
        <f>SUM(E22:E37)</f>
        <v>10865240</v>
      </c>
      <c r="F38" s="70">
        <f>SUM(F22:F37)</f>
        <v>8062250</v>
      </c>
      <c r="G38" s="86">
        <f>SUM(G22:G37)</f>
        <v>42823490</v>
      </c>
      <c r="H38" s="102"/>
    </row>
    <row r="39" spans="1:8" s="3" customFormat="1" ht="33" customHeight="1" thickTop="1" thickBot="1">
      <c r="A39" s="32"/>
      <c r="B39" s="5" t="s">
        <v>18</v>
      </c>
      <c r="C39" s="26">
        <f>IF(C12=0,"-",C38/C12)</f>
        <v>0.14517137009080211</v>
      </c>
      <c r="D39" s="46">
        <f>IF(D12=0,"-",D38/D12)</f>
        <v>0.12648980538784849</v>
      </c>
      <c r="E39" s="46">
        <f>IF(E12=0,"-",E38/E12)</f>
        <v>0.11124325541870156</v>
      </c>
      <c r="F39" s="73">
        <f>IF(F12=0,"-",F38/F12)</f>
        <v>0.19440505987258688</v>
      </c>
      <c r="G39" s="89">
        <f>IF(G12=0,"-",G38/G12)</f>
        <v>0.13434639156240402</v>
      </c>
      <c r="H39" s="108"/>
    </row>
    <row r="40" spans="1:8" s="3" customFormat="1" ht="33" customHeight="1" thickTop="1" thickBot="1">
      <c r="A40" s="135" t="s">
        <v>3</v>
      </c>
      <c r="B40" s="136"/>
      <c r="C40" s="27">
        <f>C20+C38</f>
        <v>104200060</v>
      </c>
      <c r="D40" s="47">
        <f>D20+D38</f>
        <v>75038330</v>
      </c>
      <c r="E40" s="47">
        <f>E20+E38</f>
        <v>102522590</v>
      </c>
      <c r="F40" s="74">
        <f>F20+F38</f>
        <v>36993320</v>
      </c>
      <c r="G40" s="90">
        <f>G20+G38</f>
        <v>318754300</v>
      </c>
      <c r="H40" s="109"/>
    </row>
    <row r="41" spans="1:8" ht="16.5" customHeight="1" thickTop="1">
      <c r="C41" s="127" t="s">
        <v>44</v>
      </c>
      <c r="D41" s="127"/>
      <c r="E41" s="127"/>
      <c r="F41" s="127"/>
      <c r="G41" s="127"/>
      <c r="H41" s="127"/>
    </row>
    <row r="42" spans="1:8" ht="23.25" customHeight="1">
      <c r="C42" s="127"/>
      <c r="D42" s="127"/>
      <c r="E42" s="127"/>
      <c r="F42" s="127"/>
      <c r="G42" s="127"/>
      <c r="H42" s="127"/>
    </row>
  </sheetData>
  <mergeCells count="11">
    <mergeCell ref="C41:H42"/>
    <mergeCell ref="A6:A12"/>
    <mergeCell ref="A13:A21"/>
    <mergeCell ref="A40:B40"/>
    <mergeCell ref="G2:H2"/>
    <mergeCell ref="A1:H1"/>
    <mergeCell ref="A2:D2"/>
    <mergeCell ref="A3:B5"/>
    <mergeCell ref="C3:F3"/>
    <mergeCell ref="G3:G5"/>
    <mergeCell ref="H3:H5"/>
  </mergeCells>
  <phoneticPr fontId="2" type="noConversion"/>
  <pageMargins left="0" right="0" top="0" bottom="0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3분기 집행내역(숭의중)</vt:lpstr>
      <vt:lpstr>'3분기 집행내역(숭의중)'!Print_Area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급식실</cp:lastModifiedBy>
  <cp:lastPrinted>2020-03-02T03:25:17Z</cp:lastPrinted>
  <dcterms:created xsi:type="dcterms:W3CDTF">2017-10-31T05:54:36Z</dcterms:created>
  <dcterms:modified xsi:type="dcterms:W3CDTF">2020-03-02T03:33:04Z</dcterms:modified>
</cp:coreProperties>
</file>